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STB\CØK\Lukkede Mapper\Indkobsafdelingen\KATEGORIER\Sundhedsydelser\Psykologi\Psykologordning unge\5. Udbudsmateriale\Til Udbud\"/>
    </mc:Choice>
  </mc:AlternateContent>
  <xr:revisionPtr revIDLastSave="0" documentId="13_ncr:1_{5FEEB12D-B06D-470C-AEDC-BDBEF4014C18}" xr6:coauthVersionLast="47" xr6:coauthVersionMax="47" xr10:uidLastSave="{00000000-0000-0000-0000-000000000000}"/>
  <bookViews>
    <workbookView xWindow="28680" yWindow="-1965" windowWidth="29040" windowHeight="17520" xr2:uid="{93DA66CB-6205-4023-8DD7-409ECB710067}"/>
  </bookViews>
  <sheets>
    <sheet name="Tilbudsblanket" sheetId="1" r:id="rId1"/>
    <sheet name="Delaftaler (skrivebesky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1" l="1"/>
  <c r="I60" i="2"/>
  <c r="G60" i="2"/>
  <c r="G61" i="2" s="1"/>
  <c r="G62" i="2" s="1"/>
  <c r="F60" i="2"/>
  <c r="D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60" i="2" s="1"/>
  <c r="H61" i="2" s="1"/>
  <c r="H62" i="2" s="1"/>
  <c r="H8" i="2"/>
  <c r="H7" i="2"/>
  <c r="H6" i="2"/>
  <c r="H5" i="2"/>
  <c r="D5" i="1"/>
</calcChain>
</file>

<file path=xl/sharedStrings.xml><?xml version="1.0" encoding="utf-8"?>
<sst xmlns="http://schemas.openxmlformats.org/spreadsheetml/2006/main" count="204" uniqueCount="150">
  <si>
    <t>Virksomhedsnavn</t>
  </si>
  <si>
    <t>CVR nr</t>
  </si>
  <si>
    <t>Adresse for praksis</t>
  </si>
  <si>
    <t>Telefonnummer</t>
  </si>
  <si>
    <t>e-mailadresse</t>
  </si>
  <si>
    <t xml:space="preserve">Delaftalenummer, der afgives tilbud på
</t>
  </si>
  <si>
    <t xml:space="preserve">Oplysninger om delaftale der afgives tilbud på
</t>
  </si>
  <si>
    <t xml:space="preserve">Oplysninger om tilbudsgiver
</t>
  </si>
  <si>
    <t xml:space="preserve">Adresse for virksomhed iflg. CVR register
</t>
  </si>
  <si>
    <t>Postnummer for virksomhed iflg. CVR register</t>
  </si>
  <si>
    <t>Postnummer for praksis</t>
  </si>
  <si>
    <t>Point</t>
  </si>
  <si>
    <t>Delaftale nr</t>
  </si>
  <si>
    <t>Antal indbyggere</t>
  </si>
  <si>
    <t>Region</t>
  </si>
  <si>
    <t>Albertslund</t>
  </si>
  <si>
    <t>2620</t>
  </si>
  <si>
    <t>Region Hovedstaden</t>
  </si>
  <si>
    <t>Allerød</t>
  </si>
  <si>
    <t>3450</t>
  </si>
  <si>
    <t>Ballerup</t>
  </si>
  <si>
    <t>2750, 2760</t>
  </si>
  <si>
    <t>Bornholm</t>
  </si>
  <si>
    <t>3700, 3720, 3730, 3740, 3751, 3760, 3770, 3782, 3790</t>
  </si>
  <si>
    <t>Brøndby</t>
  </si>
  <si>
    <t>2605</t>
  </si>
  <si>
    <t>Dragør</t>
  </si>
  <si>
    <t>2791</t>
  </si>
  <si>
    <t>Egedal</t>
  </si>
  <si>
    <t>3650</t>
  </si>
  <si>
    <t>Faxe</t>
  </si>
  <si>
    <t>4640</t>
  </si>
  <si>
    <t>Region Sjælland</t>
  </si>
  <si>
    <t>Fredensborg</t>
  </si>
  <si>
    <t>2980, 2990, 3050</t>
  </si>
  <si>
    <t>Frederiksberg</t>
  </si>
  <si>
    <t>1800–2000</t>
  </si>
  <si>
    <t>Frederikssund</t>
  </si>
  <si>
    <t>3600</t>
  </si>
  <si>
    <t>Furesø</t>
  </si>
  <si>
    <t>3500, 3520</t>
  </si>
  <si>
    <t>Gentofte</t>
  </si>
  <si>
    <t>2820, 2900, 2920, 2930</t>
  </si>
  <si>
    <t>Gladsaxe</t>
  </si>
  <si>
    <t>2860, 2880</t>
  </si>
  <si>
    <t>Glostrup</t>
  </si>
  <si>
    <t>2600</t>
  </si>
  <si>
    <t>Greve</t>
  </si>
  <si>
    <t>2670</t>
  </si>
  <si>
    <t>Gribskov</t>
  </si>
  <si>
    <t>3200, 3210, 3220, 3230, 3250</t>
  </si>
  <si>
    <t>Guldborgsund</t>
  </si>
  <si>
    <t>4800, 4840, 4850, 4862, 4873</t>
  </si>
  <si>
    <t>Halsnæs</t>
  </si>
  <si>
    <t>3300</t>
  </si>
  <si>
    <t>Helsingør</t>
  </si>
  <si>
    <t>3000</t>
  </si>
  <si>
    <t>Herlev</t>
  </si>
  <si>
    <t>2730</t>
  </si>
  <si>
    <t>Hillerød</t>
  </si>
  <si>
    <t>3400</t>
  </si>
  <si>
    <t>Holbæk</t>
  </si>
  <si>
    <t>4300</t>
  </si>
  <si>
    <t>Hvidovre</t>
  </si>
  <si>
    <t>2650</t>
  </si>
  <si>
    <t>Høje-Taastrup</t>
  </si>
  <si>
    <t>2630, 2640</t>
  </si>
  <si>
    <t>Hørsholm</t>
  </si>
  <si>
    <t>2970</t>
  </si>
  <si>
    <t>Ishøj</t>
  </si>
  <si>
    <t>2635</t>
  </si>
  <si>
    <t>Kalundborg</t>
  </si>
  <si>
    <t>4400</t>
  </si>
  <si>
    <t>København Indre By + Christianshavn</t>
  </si>
  <si>
    <t>1000–1499, 1400</t>
  </si>
  <si>
    <t>København, Amager Vest</t>
  </si>
  <si>
    <t>2300, 2450</t>
  </si>
  <si>
    <t>København, Amager Øst</t>
  </si>
  <si>
    <t>2300</t>
  </si>
  <si>
    <t>København, Bispebjerg</t>
  </si>
  <si>
    <t>2400</t>
  </si>
  <si>
    <t>København, Brønshøj-Husum</t>
  </si>
  <si>
    <t>2700, del af 2400</t>
  </si>
  <si>
    <t>København, Nørrebro</t>
  </si>
  <si>
    <t>2200</t>
  </si>
  <si>
    <t>København, Valby</t>
  </si>
  <si>
    <t>2500</t>
  </si>
  <si>
    <t>København, Vanløse</t>
  </si>
  <si>
    <t>2720</t>
  </si>
  <si>
    <t>København, Vesterbro/Kgs. Enghave</t>
  </si>
  <si>
    <t>1500–1799, 2450</t>
  </si>
  <si>
    <t>København, Østerbro</t>
  </si>
  <si>
    <t>2100</t>
  </si>
  <si>
    <t>Køge</t>
  </si>
  <si>
    <t>4600</t>
  </si>
  <si>
    <t>Lejre</t>
  </si>
  <si>
    <t>4320, 4330, 4070</t>
  </si>
  <si>
    <t>Lolland</t>
  </si>
  <si>
    <t>4900, 4912, 4920, 4930, 4941</t>
  </si>
  <si>
    <t>Lyngby-Taarbæk</t>
  </si>
  <si>
    <t>2800, 2830, 2840</t>
  </si>
  <si>
    <t>Næstved</t>
  </si>
  <si>
    <t>4700</t>
  </si>
  <si>
    <t>Odsherred</t>
  </si>
  <si>
    <t>4500</t>
  </si>
  <si>
    <t>Ringsted</t>
  </si>
  <si>
    <t>4100</t>
  </si>
  <si>
    <t>Roskilde</t>
  </si>
  <si>
    <t>4000</t>
  </si>
  <si>
    <t>Rudersdal</t>
  </si>
  <si>
    <t>2840</t>
  </si>
  <si>
    <t>Rødovre</t>
  </si>
  <si>
    <t>2610</t>
  </si>
  <si>
    <t>Slagelse</t>
  </si>
  <si>
    <t>4200</t>
  </si>
  <si>
    <t>Solrød</t>
  </si>
  <si>
    <t>2680</t>
  </si>
  <si>
    <t>Sorø</t>
  </si>
  <si>
    <t>4180</t>
  </si>
  <si>
    <t>Stevns</t>
  </si>
  <si>
    <t>4660</t>
  </si>
  <si>
    <t>Tårnby</t>
  </si>
  <si>
    <t>2770</t>
  </si>
  <si>
    <t>Vallensbæk</t>
  </si>
  <si>
    <t>2665</t>
  </si>
  <si>
    <t>Vordingborg</t>
  </si>
  <si>
    <t>4760, 4771, 4780</t>
  </si>
  <si>
    <t xml:space="preserve">Delaftalenavn, der afgives tilbud på
</t>
  </si>
  <si>
    <t>Navn på udførende psykolog</t>
  </si>
  <si>
    <t xml:space="preserve">Antal patientforløb
tilbudsgiver forpligter sig til at starte op per måned </t>
  </si>
  <si>
    <t>Forløb</t>
  </si>
  <si>
    <t>Pris pr. time (60 min.) i kr.</t>
  </si>
  <si>
    <t>Kontraktbilag 2: Delaftaler, forbrug og antal leverandører</t>
  </si>
  <si>
    <t>udbud af psykologordning til 18-24-årige</t>
  </si>
  <si>
    <t>Delaftale navn</t>
  </si>
  <si>
    <t>Postnumre *)</t>
  </si>
  <si>
    <t>Forventet forbrug på delaftalen  per år (antal forløb)</t>
  </si>
  <si>
    <t>Forventet forbrug på delaftalen per år (timer)</t>
  </si>
  <si>
    <t>Maksimalt forbrug på delaftalen per år (timer)</t>
  </si>
  <si>
    <t>Ønsket antal (maks) leverandører per delaftale</t>
  </si>
  <si>
    <t>Alle</t>
  </si>
  <si>
    <t>*) Postnumre er vejledende. Den endelige geografiske afgrænsning følger kommunegrænser/DAR</t>
  </si>
  <si>
    <t>NEJ</t>
  </si>
  <si>
    <t>Virksomhedsejer (navn)</t>
  </si>
  <si>
    <t>Autorisations-ID forudførende psykolog, jf. Kontraktbilag 1 Kravspecifikation, pkt 1</t>
  </si>
  <si>
    <t>Tilbyder videokonsultationer (jf. Kontraktbilag 1 Kravspecifikation, pkt  kravspecifikation pkt 16 og 26)</t>
  </si>
  <si>
    <t>Kontraktbilag 2: Tilbudsblanket og delaftaler - Bilag til Kontrakt om Behandling for angst og depression til 18-24-årige</t>
  </si>
  <si>
    <t>Tilbudsblanket: Udfyld alle felter med gul farve</t>
  </si>
  <si>
    <t>10</t>
  </si>
  <si>
    <t>Hvis man ønsker at afgive tilbud på flere delaftaler, kopier da faneblad og udfyld et faneblad for hvert delområde, der ønskes afgivet tilbud for. Bemærk da krav 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</si>
</sst>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4"/>
      <color theme="1"/>
      <name val="Aptos Narrow"/>
      <family val="2"/>
      <scheme val="minor"/>
    </font>
    <font>
      <sz val="11"/>
      <color theme="1"/>
      <name val="Segoe UI"/>
      <family val="2"/>
    </font>
    <font>
      <b/>
      <sz val="11"/>
      <color theme="0"/>
      <name val="Aptos Narrow"/>
      <family val="2"/>
      <scheme val="minor"/>
    </font>
  </fonts>
  <fills count="10">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3" tint="0.749992370372631"/>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2" borderId="1" xfId="0" applyFill="1" applyBorder="1" applyAlignment="1">
      <alignment wrapText="1"/>
    </xf>
    <xf numFmtId="0" fontId="0" fillId="4" borderId="1" xfId="0" applyFill="1" applyBorder="1" applyAlignment="1">
      <alignment vertical="center" wrapText="1"/>
    </xf>
    <xf numFmtId="0" fontId="0" fillId="4" borderId="1" xfId="0" applyFill="1" applyBorder="1" applyAlignment="1">
      <alignment vertical="center"/>
    </xf>
    <xf numFmtId="0" fontId="0" fillId="2" borderId="1" xfId="0" applyFill="1" applyBorder="1" applyAlignment="1">
      <alignment vertical="center"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vertical="center"/>
    </xf>
    <xf numFmtId="0" fontId="0" fillId="6" borderId="1" xfId="0" applyFill="1" applyBorder="1" applyAlignment="1">
      <alignment horizontal="center" vertical="center"/>
    </xf>
    <xf numFmtId="0" fontId="0" fillId="6" borderId="1" xfId="0" applyNumberFormat="1" applyFill="1" applyBorder="1" applyAlignment="1">
      <alignment horizontal="center" vertical="center"/>
    </xf>
    <xf numFmtId="0" fontId="0" fillId="6" borderId="0" xfId="0" applyFill="1"/>
    <xf numFmtId="0" fontId="0" fillId="2" borderId="1" xfId="0" applyFill="1" applyBorder="1" applyAlignment="1">
      <alignment horizontal="left" vertical="center" wrapText="1"/>
    </xf>
    <xf numFmtId="0" fontId="0" fillId="2" borderId="1" xfId="0"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3" fontId="0" fillId="0" borderId="1" xfId="0" applyNumberFormat="1" applyBorder="1" applyAlignment="1">
      <alignment horizontal="center" vertical="center"/>
    </xf>
    <xf numFmtId="0" fontId="0" fillId="0" borderId="1" xfId="0" applyBorder="1" applyAlignment="1">
      <alignment horizontal="center"/>
    </xf>
    <xf numFmtId="1" fontId="0" fillId="0" borderId="1" xfId="0" applyNumberFormat="1" applyBorder="1"/>
    <xf numFmtId="0" fontId="0" fillId="6" borderId="1" xfId="0" applyFill="1" applyBorder="1"/>
    <xf numFmtId="3" fontId="0" fillId="6" borderId="1" xfId="0" applyNumberFormat="1" applyFill="1" applyBorder="1" applyAlignment="1">
      <alignment horizontal="center" vertical="center"/>
    </xf>
    <xf numFmtId="0" fontId="0" fillId="6" borderId="1" xfId="0" applyFill="1" applyBorder="1" applyAlignment="1">
      <alignment horizontal="center"/>
    </xf>
    <xf numFmtId="1" fontId="0" fillId="6" borderId="1" xfId="0" applyNumberFormat="1" applyFill="1" applyBorder="1"/>
    <xf numFmtId="0" fontId="0" fillId="8" borderId="1" xfId="0" applyFill="1" applyBorder="1" applyAlignment="1">
      <alignment horizontal="center" vertical="center"/>
    </xf>
    <xf numFmtId="0" fontId="0" fillId="8" borderId="1" xfId="0" applyFill="1" applyBorder="1"/>
    <xf numFmtId="3" fontId="0" fillId="8" borderId="1" xfId="0" applyNumberFormat="1" applyFill="1" applyBorder="1" applyAlignment="1">
      <alignment horizontal="center" vertical="center"/>
    </xf>
    <xf numFmtId="0" fontId="0" fillId="8" borderId="1" xfId="0" applyFill="1" applyBorder="1" applyAlignment="1">
      <alignment horizontal="center"/>
    </xf>
    <xf numFmtId="3" fontId="0" fillId="8" borderId="1" xfId="0" applyNumberFormat="1" applyFill="1" applyBorder="1"/>
    <xf numFmtId="3" fontId="0" fillId="0" borderId="0" xfId="0" applyNumberFormat="1"/>
    <xf numFmtId="0" fontId="1" fillId="5" borderId="0" xfId="0" applyFont="1" applyFill="1" applyAlignment="1">
      <alignment horizontal="left" vertical="center"/>
    </xf>
    <xf numFmtId="0" fontId="0" fillId="5" borderId="0" xfId="0" applyFill="1"/>
    <xf numFmtId="0" fontId="0" fillId="5" borderId="0" xfId="0" applyFill="1" applyAlignment="1">
      <alignment horizontal="center" vertical="center"/>
    </xf>
    <xf numFmtId="0" fontId="0" fillId="5" borderId="0" xfId="0" applyFill="1" applyAlignment="1">
      <alignment horizontal="center"/>
    </xf>
    <xf numFmtId="0" fontId="0" fillId="9" borderId="1" xfId="0" applyFill="1" applyBorder="1" applyAlignment="1" applyProtection="1">
      <alignment horizontal="center" vertical="center"/>
      <protection locked="0"/>
    </xf>
    <xf numFmtId="0" fontId="0" fillId="9" borderId="1" xfId="0" applyFill="1" applyBorder="1" applyProtection="1">
      <protection locked="0"/>
    </xf>
    <xf numFmtId="49" fontId="0" fillId="9" borderId="1" xfId="0" applyNumberFormat="1" applyFill="1" applyBorder="1" applyAlignment="1" applyProtection="1">
      <alignment horizontal="center" vertical="center"/>
      <protection locked="0"/>
    </xf>
    <xf numFmtId="0" fontId="0" fillId="3" borderId="1" xfId="0" applyFill="1" applyBorder="1" applyAlignment="1">
      <alignment horizontal="center" vertical="center" wrapText="1"/>
    </xf>
    <xf numFmtId="0" fontId="0" fillId="3" borderId="1"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D4417-021A-43EF-A86F-72A67E47EE1F}">
  <dimension ref="B1:H19"/>
  <sheetViews>
    <sheetView tabSelected="1" zoomScaleNormal="100" workbookViewId="0">
      <selection activeCell="N12" sqref="N12"/>
    </sheetView>
  </sheetViews>
  <sheetFormatPr defaultRowHeight="15" x14ac:dyDescent="0.25"/>
  <cols>
    <col min="1" max="1" width="4.28515625" customWidth="1"/>
    <col min="2" max="2" width="19" customWidth="1"/>
    <col min="3" max="3" width="23.140625" customWidth="1"/>
    <col min="4" max="4" width="42.42578125" customWidth="1"/>
    <col min="5" max="5" width="1.140625" customWidth="1"/>
    <col min="6" max="6" width="47.42578125" customWidth="1"/>
    <col min="7" max="7" width="11.7109375" customWidth="1"/>
  </cols>
  <sheetData>
    <row r="1" spans="2:8" ht="18.75" x14ac:dyDescent="0.25">
      <c r="B1" s="31" t="s">
        <v>146</v>
      </c>
      <c r="C1" s="32"/>
      <c r="D1" s="32"/>
      <c r="E1" s="32"/>
      <c r="F1" s="32"/>
      <c r="G1" s="32"/>
      <c r="H1" s="32"/>
    </row>
    <row r="2" spans="2:8" ht="18.75" x14ac:dyDescent="0.25">
      <c r="B2" s="31" t="s">
        <v>147</v>
      </c>
      <c r="C2" s="32"/>
      <c r="D2" s="32"/>
      <c r="E2" s="32"/>
      <c r="F2" s="32"/>
      <c r="G2" s="32"/>
      <c r="H2" s="32"/>
    </row>
    <row r="3" spans="2:8" x14ac:dyDescent="0.25">
      <c r="G3" t="s">
        <v>130</v>
      </c>
      <c r="H3" t="s">
        <v>11</v>
      </c>
    </row>
    <row r="4" spans="2:8" ht="45" x14ac:dyDescent="0.25">
      <c r="B4" s="38" t="s">
        <v>6</v>
      </c>
      <c r="C4" s="1" t="s">
        <v>127</v>
      </c>
      <c r="D4" s="35" t="s">
        <v>15</v>
      </c>
      <c r="F4" s="2" t="s">
        <v>129</v>
      </c>
      <c r="G4" s="37" t="s">
        <v>148</v>
      </c>
      <c r="H4" s="10">
        <f>IF(G4="1",1,
IF(G4="2",2,
IF(G4="3",3,
IF(G4="4",4,
IF(G4="5",5,
IF(G4="6",6,
IF(G4="7",7,
IF(G4="8",8,
IF(G4="9",9,
IF(G4="10",10,
""))))))))))</f>
        <v>10</v>
      </c>
    </row>
    <row r="5" spans="2:8" ht="45" x14ac:dyDescent="0.25">
      <c r="B5" s="38"/>
      <c r="C5" s="1" t="s">
        <v>5</v>
      </c>
      <c r="D5" s="9">
        <f>_xlfn.XLOOKUP(D4,'Delaftaler (skrivebeskyt)'!B:B,'Delaftaler (skrivebeskyt)'!A:A)</f>
        <v>1</v>
      </c>
      <c r="F5" s="3" t="s">
        <v>131</v>
      </c>
      <c r="G5" s="9">
        <v>1005</v>
      </c>
      <c r="H5" s="11"/>
    </row>
    <row r="6" spans="2:8" ht="7.5" customHeight="1" x14ac:dyDescent="0.25"/>
    <row r="7" spans="2:8" ht="39" customHeight="1" x14ac:dyDescent="0.25">
      <c r="B7" s="38" t="s">
        <v>7</v>
      </c>
      <c r="C7" s="13" t="s">
        <v>0</v>
      </c>
      <c r="D7" s="36"/>
      <c r="F7" s="2" t="s">
        <v>145</v>
      </c>
      <c r="G7" s="37" t="s">
        <v>142</v>
      </c>
    </row>
    <row r="8" spans="2:8" ht="24.95" customHeight="1" x14ac:dyDescent="0.25">
      <c r="B8" s="38"/>
      <c r="C8" s="13" t="s">
        <v>143</v>
      </c>
      <c r="D8" s="36"/>
    </row>
    <row r="9" spans="2:8" ht="24.95" customHeight="1" x14ac:dyDescent="0.25">
      <c r="B9" s="38"/>
      <c r="C9" s="13" t="s">
        <v>1</v>
      </c>
      <c r="D9" s="36"/>
    </row>
    <row r="10" spans="2:8" ht="50.1" customHeight="1" x14ac:dyDescent="0.25">
      <c r="B10" s="38"/>
      <c r="C10" s="4" t="s">
        <v>8</v>
      </c>
      <c r="D10" s="36"/>
    </row>
    <row r="11" spans="2:8" ht="24.95" customHeight="1" x14ac:dyDescent="0.25">
      <c r="B11" s="38"/>
      <c r="C11" s="13" t="s">
        <v>3</v>
      </c>
      <c r="D11" s="36"/>
    </row>
    <row r="12" spans="2:8" ht="24.95" customHeight="1" x14ac:dyDescent="0.25">
      <c r="B12" s="38"/>
      <c r="C12" s="13" t="s">
        <v>4</v>
      </c>
      <c r="D12" s="36"/>
    </row>
    <row r="13" spans="2:8" ht="50.1" customHeight="1" x14ac:dyDescent="0.25">
      <c r="B13" s="39"/>
      <c r="C13" s="4" t="s">
        <v>9</v>
      </c>
      <c r="D13" s="36"/>
    </row>
    <row r="14" spans="2:8" ht="50.1" customHeight="1" x14ac:dyDescent="0.25">
      <c r="B14" s="39"/>
      <c r="C14" s="12" t="s">
        <v>128</v>
      </c>
      <c r="D14" s="36"/>
    </row>
    <row r="15" spans="2:8" ht="69.95" customHeight="1" x14ac:dyDescent="0.25">
      <c r="B15" s="39"/>
      <c r="C15" s="4" t="s">
        <v>144</v>
      </c>
      <c r="D15" s="36"/>
      <c r="F15" s="5"/>
    </row>
    <row r="16" spans="2:8" ht="24.95" customHeight="1" x14ac:dyDescent="0.25">
      <c r="B16" s="39"/>
      <c r="C16" s="13" t="s">
        <v>2</v>
      </c>
      <c r="D16" s="36"/>
      <c r="F16" s="5"/>
    </row>
    <row r="17" spans="2:4" ht="24.95" customHeight="1" x14ac:dyDescent="0.25">
      <c r="B17" s="39"/>
      <c r="C17" s="13" t="s">
        <v>10</v>
      </c>
      <c r="D17" s="36"/>
    </row>
    <row r="19" spans="2:4" x14ac:dyDescent="0.25">
      <c r="B19" t="s">
        <v>149</v>
      </c>
    </row>
  </sheetData>
  <mergeCells count="2">
    <mergeCell ref="B4:B5"/>
    <mergeCell ref="B7:B17"/>
  </mergeCells>
  <dataValidations count="2">
    <dataValidation type="list" showInputMessage="1" showErrorMessage="1" sqref="G4" xr:uid="{D2A996C5-DFD0-44EB-8374-EB57484D41B0}">
      <formula1>"1,2,3,4,5,6,7,8,9,10"</formula1>
    </dataValidation>
    <dataValidation type="list" allowBlank="1" showInputMessage="1" showErrorMessage="1" sqref="G7" xr:uid="{F865E63A-2F9E-434F-B75A-3FF7B4A1EE8E}">
      <formula1>"JA,NEJ"</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786C75A-22DB-46D6-AB32-233AA77A17E5}">
          <x14:formula1>
            <xm:f>'Delaftaler (skrivebeskyt)'!B5:B59</xm:f>
          </x14:formula1>
          <xm:sqref>D4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2241-B19A-41BE-BCBE-E31851BFEE4C}">
  <dimension ref="A1:I62"/>
  <sheetViews>
    <sheetView workbookViewId="0">
      <selection activeCell="F15" sqref="F15"/>
    </sheetView>
  </sheetViews>
  <sheetFormatPr defaultRowHeight="15" x14ac:dyDescent="0.25"/>
  <cols>
    <col min="1" max="1" width="15.85546875" style="6" customWidth="1"/>
    <col min="2" max="2" width="32.42578125" customWidth="1"/>
    <col min="3" max="3" width="50.85546875" customWidth="1"/>
    <col min="4" max="4" width="25" style="6" customWidth="1"/>
    <col min="5" max="5" width="22" style="7" customWidth="1"/>
    <col min="6" max="6" width="21.85546875" customWidth="1"/>
    <col min="7" max="7" width="23.28515625" customWidth="1"/>
    <col min="8" max="8" width="23.85546875" customWidth="1"/>
    <col min="9" max="9" width="23.42578125" customWidth="1"/>
  </cols>
  <sheetData>
    <row r="1" spans="1:9" ht="18.75" x14ac:dyDescent="0.25">
      <c r="A1" s="31" t="s">
        <v>132</v>
      </c>
      <c r="B1" s="32"/>
      <c r="C1" s="32"/>
      <c r="D1" s="33"/>
      <c r="E1" s="34"/>
      <c r="F1" s="32"/>
      <c r="G1" s="32"/>
      <c r="H1" s="32"/>
      <c r="I1" s="32"/>
    </row>
    <row r="2" spans="1:9" ht="18.75" x14ac:dyDescent="0.25">
      <c r="A2" s="31" t="s">
        <v>133</v>
      </c>
      <c r="B2" s="32"/>
      <c r="C2" s="32"/>
      <c r="D2" s="33"/>
      <c r="E2" s="34"/>
      <c r="F2" s="32"/>
      <c r="G2" s="32"/>
      <c r="H2" s="32"/>
      <c r="I2" s="32"/>
    </row>
    <row r="4" spans="1:9" ht="45" x14ac:dyDescent="0.25">
      <c r="A4" s="14" t="s">
        <v>12</v>
      </c>
      <c r="B4" s="14" t="s">
        <v>134</v>
      </c>
      <c r="C4" s="14" t="s">
        <v>135</v>
      </c>
      <c r="D4" s="14" t="s">
        <v>13</v>
      </c>
      <c r="E4" s="14" t="s">
        <v>14</v>
      </c>
      <c r="F4" s="15" t="s">
        <v>136</v>
      </c>
      <c r="G4" s="15" t="s">
        <v>137</v>
      </c>
      <c r="H4" s="15" t="s">
        <v>138</v>
      </c>
      <c r="I4" s="15" t="s">
        <v>139</v>
      </c>
    </row>
    <row r="5" spans="1:9" x14ac:dyDescent="0.25">
      <c r="A5" s="16">
        <v>1</v>
      </c>
      <c r="B5" s="17" t="s">
        <v>15</v>
      </c>
      <c r="C5" s="17" t="s">
        <v>16</v>
      </c>
      <c r="D5" s="18">
        <v>29000</v>
      </c>
      <c r="E5" s="19" t="s">
        <v>17</v>
      </c>
      <c r="F5" s="20">
        <v>41</v>
      </c>
      <c r="G5" s="20">
        <v>243</v>
      </c>
      <c r="H5" s="20">
        <f t="shared" ref="H5:H59" si="0">G5*2</f>
        <v>486</v>
      </c>
      <c r="I5" s="17">
        <v>8</v>
      </c>
    </row>
    <row r="6" spans="1:9" x14ac:dyDescent="0.25">
      <c r="A6" s="9">
        <v>2</v>
      </c>
      <c r="B6" s="21" t="s">
        <v>18</v>
      </c>
      <c r="C6" s="21" t="s">
        <v>19</v>
      </c>
      <c r="D6" s="22">
        <v>26500</v>
      </c>
      <c r="E6" s="23" t="s">
        <v>17</v>
      </c>
      <c r="F6" s="24">
        <v>21</v>
      </c>
      <c r="G6" s="24">
        <v>126</v>
      </c>
      <c r="H6" s="24">
        <f t="shared" si="0"/>
        <v>252</v>
      </c>
      <c r="I6" s="21">
        <v>10</v>
      </c>
    </row>
    <row r="7" spans="1:9" x14ac:dyDescent="0.25">
      <c r="A7" s="16">
        <v>3</v>
      </c>
      <c r="B7" s="17" t="s">
        <v>20</v>
      </c>
      <c r="C7" s="17" t="s">
        <v>21</v>
      </c>
      <c r="D7" s="18">
        <v>54000</v>
      </c>
      <c r="E7" s="19" t="s">
        <v>17</v>
      </c>
      <c r="F7" s="20">
        <v>63</v>
      </c>
      <c r="G7" s="20">
        <v>377</v>
      </c>
      <c r="H7" s="20">
        <f t="shared" si="0"/>
        <v>754</v>
      </c>
      <c r="I7" s="17">
        <v>12</v>
      </c>
    </row>
    <row r="8" spans="1:9" x14ac:dyDescent="0.25">
      <c r="A8" s="9">
        <v>4</v>
      </c>
      <c r="B8" s="21" t="s">
        <v>22</v>
      </c>
      <c r="C8" s="21" t="s">
        <v>23</v>
      </c>
      <c r="D8" s="22">
        <v>39000</v>
      </c>
      <c r="E8" s="23" t="s">
        <v>17</v>
      </c>
      <c r="F8" s="24">
        <v>27</v>
      </c>
      <c r="G8" s="24">
        <v>165</v>
      </c>
      <c r="H8" s="24">
        <f t="shared" si="0"/>
        <v>330</v>
      </c>
      <c r="I8" s="21">
        <v>12</v>
      </c>
    </row>
    <row r="9" spans="1:9" x14ac:dyDescent="0.25">
      <c r="A9" s="16">
        <v>5</v>
      </c>
      <c r="B9" s="17" t="s">
        <v>24</v>
      </c>
      <c r="C9" s="17" t="s">
        <v>25</v>
      </c>
      <c r="D9" s="18">
        <v>41000</v>
      </c>
      <c r="E9" s="19" t="s">
        <v>17</v>
      </c>
      <c r="F9" s="20">
        <v>33</v>
      </c>
      <c r="G9" s="20">
        <v>200</v>
      </c>
      <c r="H9" s="20">
        <f t="shared" si="0"/>
        <v>400</v>
      </c>
      <c r="I9" s="17">
        <v>8</v>
      </c>
    </row>
    <row r="10" spans="1:9" x14ac:dyDescent="0.25">
      <c r="A10" s="9">
        <v>6</v>
      </c>
      <c r="B10" s="21" t="s">
        <v>26</v>
      </c>
      <c r="C10" s="21" t="s">
        <v>27</v>
      </c>
      <c r="D10" s="22">
        <v>14500</v>
      </c>
      <c r="E10" s="23" t="s">
        <v>17</v>
      </c>
      <c r="F10" s="24">
        <v>7</v>
      </c>
      <c r="G10" s="24">
        <v>43</v>
      </c>
      <c r="H10" s="24">
        <f t="shared" si="0"/>
        <v>86</v>
      </c>
      <c r="I10" s="21">
        <v>10</v>
      </c>
    </row>
    <row r="11" spans="1:9" x14ac:dyDescent="0.25">
      <c r="A11" s="16">
        <v>7</v>
      </c>
      <c r="B11" s="17" t="s">
        <v>28</v>
      </c>
      <c r="C11" s="17" t="s">
        <v>29</v>
      </c>
      <c r="D11" s="18">
        <v>46000</v>
      </c>
      <c r="E11" s="19" t="s">
        <v>17</v>
      </c>
      <c r="F11" s="20">
        <v>48</v>
      </c>
      <c r="G11" s="20">
        <v>287</v>
      </c>
      <c r="H11" s="20">
        <f t="shared" si="0"/>
        <v>574</v>
      </c>
      <c r="I11" s="17">
        <v>9</v>
      </c>
    </row>
    <row r="12" spans="1:9" x14ac:dyDescent="0.25">
      <c r="A12" s="9">
        <v>8</v>
      </c>
      <c r="B12" s="21" t="s">
        <v>30</v>
      </c>
      <c r="C12" s="21" t="s">
        <v>31</v>
      </c>
      <c r="D12" s="22">
        <v>37000</v>
      </c>
      <c r="E12" s="23" t="s">
        <v>32</v>
      </c>
      <c r="F12" s="24">
        <v>44</v>
      </c>
      <c r="G12" s="24">
        <v>267</v>
      </c>
      <c r="H12" s="24">
        <f t="shared" si="0"/>
        <v>534</v>
      </c>
      <c r="I12" s="21">
        <v>5</v>
      </c>
    </row>
    <row r="13" spans="1:9" x14ac:dyDescent="0.25">
      <c r="A13" s="16">
        <v>9</v>
      </c>
      <c r="B13" s="17" t="s">
        <v>33</v>
      </c>
      <c r="C13" s="17" t="s">
        <v>34</v>
      </c>
      <c r="D13" s="18">
        <v>42000</v>
      </c>
      <c r="E13" s="19" t="s">
        <v>17</v>
      </c>
      <c r="F13" s="20">
        <v>35</v>
      </c>
      <c r="G13" s="20">
        <v>212</v>
      </c>
      <c r="H13" s="20">
        <f t="shared" si="0"/>
        <v>424</v>
      </c>
      <c r="I13" s="17">
        <v>20</v>
      </c>
    </row>
    <row r="14" spans="1:9" x14ac:dyDescent="0.25">
      <c r="A14" s="9">
        <v>10</v>
      </c>
      <c r="B14" s="21" t="s">
        <v>35</v>
      </c>
      <c r="C14" s="21" t="s">
        <v>36</v>
      </c>
      <c r="D14" s="22">
        <v>106000</v>
      </c>
      <c r="E14" s="23" t="s">
        <v>17</v>
      </c>
      <c r="F14" s="24">
        <v>162</v>
      </c>
      <c r="G14" s="24">
        <v>973</v>
      </c>
      <c r="H14" s="24">
        <f t="shared" si="0"/>
        <v>1946</v>
      </c>
      <c r="I14" s="21">
        <v>80</v>
      </c>
    </row>
    <row r="15" spans="1:9" x14ac:dyDescent="0.25">
      <c r="A15" s="16">
        <v>11</v>
      </c>
      <c r="B15" s="17" t="s">
        <v>37</v>
      </c>
      <c r="C15" s="17" t="s">
        <v>38</v>
      </c>
      <c r="D15" s="18">
        <v>47000</v>
      </c>
      <c r="E15" s="19" t="s">
        <v>17</v>
      </c>
      <c r="F15" s="20">
        <v>63</v>
      </c>
      <c r="G15" s="20">
        <v>377</v>
      </c>
      <c r="H15" s="20">
        <f t="shared" si="0"/>
        <v>754</v>
      </c>
      <c r="I15" s="17">
        <v>12</v>
      </c>
    </row>
    <row r="16" spans="1:9" x14ac:dyDescent="0.25">
      <c r="A16" s="9">
        <v>12</v>
      </c>
      <c r="B16" s="21" t="s">
        <v>39</v>
      </c>
      <c r="C16" s="21" t="s">
        <v>40</v>
      </c>
      <c r="D16" s="22">
        <v>43000</v>
      </c>
      <c r="E16" s="23" t="s">
        <v>17</v>
      </c>
      <c r="F16" s="24">
        <v>37</v>
      </c>
      <c r="G16" s="24">
        <v>220</v>
      </c>
      <c r="H16" s="24">
        <f t="shared" si="0"/>
        <v>440</v>
      </c>
      <c r="I16" s="21">
        <v>14</v>
      </c>
    </row>
    <row r="17" spans="1:9" x14ac:dyDescent="0.25">
      <c r="A17" s="16">
        <v>13</v>
      </c>
      <c r="B17" s="17" t="s">
        <v>41</v>
      </c>
      <c r="C17" s="17" t="s">
        <v>42</v>
      </c>
      <c r="D17" s="18">
        <v>75000</v>
      </c>
      <c r="E17" s="19" t="s">
        <v>17</v>
      </c>
      <c r="F17" s="20">
        <v>52</v>
      </c>
      <c r="G17" s="20">
        <v>314</v>
      </c>
      <c r="H17" s="20">
        <f t="shared" si="0"/>
        <v>628</v>
      </c>
      <c r="I17" s="17">
        <v>40</v>
      </c>
    </row>
    <row r="18" spans="1:9" x14ac:dyDescent="0.25">
      <c r="A18" s="9">
        <v>14</v>
      </c>
      <c r="B18" s="21" t="s">
        <v>43</v>
      </c>
      <c r="C18" s="21" t="s">
        <v>44</v>
      </c>
      <c r="D18" s="22">
        <v>71000</v>
      </c>
      <c r="E18" s="23" t="s">
        <v>17</v>
      </c>
      <c r="F18" s="24">
        <v>80</v>
      </c>
      <c r="G18" s="24">
        <v>479</v>
      </c>
      <c r="H18" s="24">
        <f t="shared" si="0"/>
        <v>958</v>
      </c>
      <c r="I18" s="21">
        <v>20</v>
      </c>
    </row>
    <row r="19" spans="1:9" x14ac:dyDescent="0.25">
      <c r="A19" s="16">
        <v>15</v>
      </c>
      <c r="B19" s="17" t="s">
        <v>45</v>
      </c>
      <c r="C19" s="17" t="s">
        <v>46</v>
      </c>
      <c r="D19" s="18">
        <v>25000</v>
      </c>
      <c r="E19" s="19" t="s">
        <v>17</v>
      </c>
      <c r="F19" s="20">
        <v>26</v>
      </c>
      <c r="G19" s="20">
        <v>157</v>
      </c>
      <c r="H19" s="20">
        <f t="shared" si="0"/>
        <v>314</v>
      </c>
      <c r="I19" s="17">
        <v>8</v>
      </c>
    </row>
    <row r="20" spans="1:9" x14ac:dyDescent="0.25">
      <c r="A20" s="9">
        <v>16</v>
      </c>
      <c r="B20" s="21" t="s">
        <v>47</v>
      </c>
      <c r="C20" s="21" t="s">
        <v>48</v>
      </c>
      <c r="D20" s="22">
        <v>52000</v>
      </c>
      <c r="E20" s="23" t="s">
        <v>32</v>
      </c>
      <c r="F20" s="24">
        <v>58</v>
      </c>
      <c r="G20" s="24">
        <v>345</v>
      </c>
      <c r="H20" s="24">
        <f t="shared" si="0"/>
        <v>690</v>
      </c>
      <c r="I20" s="21">
        <v>9</v>
      </c>
    </row>
    <row r="21" spans="1:9" x14ac:dyDescent="0.25">
      <c r="A21" s="16">
        <v>17</v>
      </c>
      <c r="B21" s="17" t="s">
        <v>49</v>
      </c>
      <c r="C21" s="17" t="s">
        <v>50</v>
      </c>
      <c r="D21" s="18">
        <v>42000</v>
      </c>
      <c r="E21" s="19" t="s">
        <v>17</v>
      </c>
      <c r="F21" s="20">
        <v>52</v>
      </c>
      <c r="G21" s="20">
        <v>310</v>
      </c>
      <c r="H21" s="20">
        <f t="shared" si="0"/>
        <v>620</v>
      </c>
      <c r="I21" s="17">
        <v>10</v>
      </c>
    </row>
    <row r="22" spans="1:9" x14ac:dyDescent="0.25">
      <c r="A22" s="9">
        <v>18</v>
      </c>
      <c r="B22" s="21" t="s">
        <v>51</v>
      </c>
      <c r="C22" s="21" t="s">
        <v>52</v>
      </c>
      <c r="D22" s="22">
        <v>60000</v>
      </c>
      <c r="E22" s="23" t="s">
        <v>32</v>
      </c>
      <c r="F22" s="24">
        <v>69</v>
      </c>
      <c r="G22" s="24">
        <v>412</v>
      </c>
      <c r="H22" s="24">
        <f t="shared" si="0"/>
        <v>824</v>
      </c>
      <c r="I22" s="21">
        <v>12</v>
      </c>
    </row>
    <row r="23" spans="1:9" x14ac:dyDescent="0.25">
      <c r="A23" s="16">
        <v>19</v>
      </c>
      <c r="B23" s="17" t="s">
        <v>53</v>
      </c>
      <c r="C23" s="17" t="s">
        <v>54</v>
      </c>
      <c r="D23" s="18">
        <v>32000</v>
      </c>
      <c r="E23" s="19" t="s">
        <v>17</v>
      </c>
      <c r="F23" s="20">
        <v>29</v>
      </c>
      <c r="G23" s="20">
        <v>173</v>
      </c>
      <c r="H23" s="20">
        <f t="shared" si="0"/>
        <v>346</v>
      </c>
      <c r="I23" s="17">
        <v>11</v>
      </c>
    </row>
    <row r="24" spans="1:9" x14ac:dyDescent="0.25">
      <c r="A24" s="9">
        <v>20</v>
      </c>
      <c r="B24" s="21" t="s">
        <v>55</v>
      </c>
      <c r="C24" s="21" t="s">
        <v>56</v>
      </c>
      <c r="D24" s="22">
        <v>64000</v>
      </c>
      <c r="E24" s="23" t="s">
        <v>17</v>
      </c>
      <c r="F24" s="24">
        <v>53</v>
      </c>
      <c r="G24" s="24">
        <v>318</v>
      </c>
      <c r="H24" s="24">
        <f t="shared" si="0"/>
        <v>636</v>
      </c>
      <c r="I24" s="21">
        <v>33</v>
      </c>
    </row>
    <row r="25" spans="1:9" x14ac:dyDescent="0.25">
      <c r="A25" s="16">
        <v>21</v>
      </c>
      <c r="B25" s="17" t="s">
        <v>57</v>
      </c>
      <c r="C25" s="17" t="s">
        <v>58</v>
      </c>
      <c r="D25" s="18">
        <v>32000</v>
      </c>
      <c r="E25" s="19" t="s">
        <v>17</v>
      </c>
      <c r="F25" s="20">
        <v>34</v>
      </c>
      <c r="G25" s="20">
        <v>204</v>
      </c>
      <c r="H25" s="20">
        <f t="shared" si="0"/>
        <v>408</v>
      </c>
      <c r="I25" s="17">
        <v>10</v>
      </c>
    </row>
    <row r="26" spans="1:9" x14ac:dyDescent="0.25">
      <c r="A26" s="9">
        <v>22</v>
      </c>
      <c r="B26" s="21" t="s">
        <v>59</v>
      </c>
      <c r="C26" s="21" t="s">
        <v>60</v>
      </c>
      <c r="D26" s="22">
        <v>55000</v>
      </c>
      <c r="E26" s="23" t="s">
        <v>17</v>
      </c>
      <c r="F26" s="24">
        <v>80</v>
      </c>
      <c r="G26" s="24">
        <v>483</v>
      </c>
      <c r="H26" s="24">
        <f t="shared" si="0"/>
        <v>966</v>
      </c>
      <c r="I26" s="21">
        <v>30</v>
      </c>
    </row>
    <row r="27" spans="1:9" x14ac:dyDescent="0.25">
      <c r="A27" s="16">
        <v>23</v>
      </c>
      <c r="B27" s="17" t="s">
        <v>61</v>
      </c>
      <c r="C27" s="17" t="s">
        <v>62</v>
      </c>
      <c r="D27" s="18">
        <v>73000</v>
      </c>
      <c r="E27" s="19" t="s">
        <v>32</v>
      </c>
      <c r="F27" s="20">
        <v>97</v>
      </c>
      <c r="G27" s="20">
        <v>581</v>
      </c>
      <c r="H27" s="20">
        <f t="shared" si="0"/>
        <v>1162</v>
      </c>
      <c r="I27" s="17">
        <v>20</v>
      </c>
    </row>
    <row r="28" spans="1:9" x14ac:dyDescent="0.25">
      <c r="A28" s="9">
        <v>24</v>
      </c>
      <c r="B28" s="21" t="s">
        <v>63</v>
      </c>
      <c r="C28" s="21" t="s">
        <v>64</v>
      </c>
      <c r="D28" s="22">
        <v>54000</v>
      </c>
      <c r="E28" s="23" t="s">
        <v>17</v>
      </c>
      <c r="F28" s="24">
        <v>67</v>
      </c>
      <c r="G28" s="24">
        <v>404</v>
      </c>
      <c r="H28" s="24">
        <f t="shared" si="0"/>
        <v>808</v>
      </c>
      <c r="I28" s="21">
        <v>12</v>
      </c>
    </row>
    <row r="29" spans="1:9" x14ac:dyDescent="0.25">
      <c r="A29" s="16">
        <v>25</v>
      </c>
      <c r="B29" s="17" t="s">
        <v>65</v>
      </c>
      <c r="C29" s="17" t="s">
        <v>66</v>
      </c>
      <c r="D29" s="18">
        <v>60000</v>
      </c>
      <c r="E29" s="19" t="s">
        <v>17</v>
      </c>
      <c r="F29" s="20">
        <v>56</v>
      </c>
      <c r="G29" s="20">
        <v>334</v>
      </c>
      <c r="H29" s="20">
        <f t="shared" si="0"/>
        <v>668</v>
      </c>
      <c r="I29" s="17">
        <v>10</v>
      </c>
    </row>
    <row r="30" spans="1:9" x14ac:dyDescent="0.25">
      <c r="A30" s="9">
        <v>26</v>
      </c>
      <c r="B30" s="21" t="s">
        <v>67</v>
      </c>
      <c r="C30" s="21" t="s">
        <v>68</v>
      </c>
      <c r="D30" s="22">
        <v>25000</v>
      </c>
      <c r="E30" s="23" t="s">
        <v>17</v>
      </c>
      <c r="F30" s="24">
        <v>17</v>
      </c>
      <c r="G30" s="24">
        <v>102</v>
      </c>
      <c r="H30" s="24">
        <f t="shared" si="0"/>
        <v>204</v>
      </c>
      <c r="I30" s="21">
        <v>20</v>
      </c>
    </row>
    <row r="31" spans="1:9" x14ac:dyDescent="0.25">
      <c r="A31" s="16">
        <v>27</v>
      </c>
      <c r="B31" s="17" t="s">
        <v>69</v>
      </c>
      <c r="C31" s="17" t="s">
        <v>70</v>
      </c>
      <c r="D31" s="18">
        <v>25000</v>
      </c>
      <c r="E31" s="19" t="s">
        <v>17</v>
      </c>
      <c r="F31" s="20">
        <v>24</v>
      </c>
      <c r="G31" s="20">
        <v>145</v>
      </c>
      <c r="H31" s="20">
        <f t="shared" si="0"/>
        <v>290</v>
      </c>
      <c r="I31" s="17">
        <v>8</v>
      </c>
    </row>
    <row r="32" spans="1:9" x14ac:dyDescent="0.25">
      <c r="A32" s="9">
        <v>28</v>
      </c>
      <c r="B32" s="21" t="s">
        <v>71</v>
      </c>
      <c r="C32" s="21" t="s">
        <v>72</v>
      </c>
      <c r="D32" s="22">
        <v>49000</v>
      </c>
      <c r="E32" s="23" t="s">
        <v>32</v>
      </c>
      <c r="F32" s="24">
        <v>62</v>
      </c>
      <c r="G32" s="24">
        <v>373</v>
      </c>
      <c r="H32" s="24">
        <f t="shared" si="0"/>
        <v>746</v>
      </c>
      <c r="I32" s="21">
        <v>10</v>
      </c>
    </row>
    <row r="33" spans="1:9" x14ac:dyDescent="0.25">
      <c r="A33" s="16">
        <v>29</v>
      </c>
      <c r="B33" s="17" t="s">
        <v>73</v>
      </c>
      <c r="C33" s="17" t="s">
        <v>74</v>
      </c>
      <c r="D33" s="18">
        <v>57000</v>
      </c>
      <c r="E33" s="19" t="s">
        <v>17</v>
      </c>
      <c r="F33" s="20">
        <v>95</v>
      </c>
      <c r="G33" s="20">
        <v>570</v>
      </c>
      <c r="H33" s="20">
        <f t="shared" si="0"/>
        <v>1140</v>
      </c>
      <c r="I33" s="17">
        <v>35</v>
      </c>
    </row>
    <row r="34" spans="1:9" x14ac:dyDescent="0.25">
      <c r="A34" s="9">
        <v>30</v>
      </c>
      <c r="B34" s="21" t="s">
        <v>75</v>
      </c>
      <c r="C34" s="21" t="s">
        <v>76</v>
      </c>
      <c r="D34" s="22">
        <v>88000</v>
      </c>
      <c r="E34" s="23" t="s">
        <v>17</v>
      </c>
      <c r="F34" s="24">
        <v>147</v>
      </c>
      <c r="G34" s="24">
        <v>880</v>
      </c>
      <c r="H34" s="24">
        <f t="shared" si="0"/>
        <v>1760</v>
      </c>
      <c r="I34" s="21">
        <v>35</v>
      </c>
    </row>
    <row r="35" spans="1:9" x14ac:dyDescent="0.25">
      <c r="A35" s="16">
        <v>31</v>
      </c>
      <c r="B35" s="17" t="s">
        <v>77</v>
      </c>
      <c r="C35" s="17" t="s">
        <v>78</v>
      </c>
      <c r="D35" s="18">
        <v>62000</v>
      </c>
      <c r="E35" s="19" t="s">
        <v>17</v>
      </c>
      <c r="F35" s="20">
        <v>103</v>
      </c>
      <c r="G35" s="20">
        <v>620</v>
      </c>
      <c r="H35" s="20">
        <f t="shared" si="0"/>
        <v>1240</v>
      </c>
      <c r="I35" s="17">
        <v>35</v>
      </c>
    </row>
    <row r="36" spans="1:9" x14ac:dyDescent="0.25">
      <c r="A36" s="9">
        <v>32</v>
      </c>
      <c r="B36" s="21" t="s">
        <v>79</v>
      </c>
      <c r="C36" s="21" t="s">
        <v>80</v>
      </c>
      <c r="D36" s="22">
        <v>55000</v>
      </c>
      <c r="E36" s="23" t="s">
        <v>17</v>
      </c>
      <c r="F36" s="24">
        <v>92</v>
      </c>
      <c r="G36" s="24">
        <v>550</v>
      </c>
      <c r="H36" s="24">
        <f t="shared" si="0"/>
        <v>1100</v>
      </c>
      <c r="I36" s="21">
        <v>35</v>
      </c>
    </row>
    <row r="37" spans="1:9" x14ac:dyDescent="0.25">
      <c r="A37" s="16">
        <v>33</v>
      </c>
      <c r="B37" s="17" t="s">
        <v>81</v>
      </c>
      <c r="C37" s="17" t="s">
        <v>82</v>
      </c>
      <c r="D37" s="18">
        <v>45000</v>
      </c>
      <c r="E37" s="19" t="s">
        <v>17</v>
      </c>
      <c r="F37" s="20">
        <v>75</v>
      </c>
      <c r="G37" s="20">
        <v>450</v>
      </c>
      <c r="H37" s="20">
        <f t="shared" si="0"/>
        <v>900</v>
      </c>
      <c r="I37" s="17">
        <v>35</v>
      </c>
    </row>
    <row r="38" spans="1:9" x14ac:dyDescent="0.25">
      <c r="A38" s="9">
        <v>34</v>
      </c>
      <c r="B38" s="21" t="s">
        <v>83</v>
      </c>
      <c r="C38" s="21" t="s">
        <v>84</v>
      </c>
      <c r="D38" s="22">
        <v>82000</v>
      </c>
      <c r="E38" s="23" t="s">
        <v>17</v>
      </c>
      <c r="F38" s="24">
        <v>137</v>
      </c>
      <c r="G38" s="24">
        <v>820</v>
      </c>
      <c r="H38" s="24">
        <f t="shared" si="0"/>
        <v>1640</v>
      </c>
      <c r="I38" s="21">
        <v>35</v>
      </c>
    </row>
    <row r="39" spans="1:9" x14ac:dyDescent="0.25">
      <c r="A39" s="16">
        <v>35</v>
      </c>
      <c r="B39" s="17" t="s">
        <v>85</v>
      </c>
      <c r="C39" s="17" t="s">
        <v>86</v>
      </c>
      <c r="D39" s="18">
        <v>67000</v>
      </c>
      <c r="E39" s="19" t="s">
        <v>17</v>
      </c>
      <c r="F39" s="20">
        <v>112</v>
      </c>
      <c r="G39" s="20">
        <v>670</v>
      </c>
      <c r="H39" s="20">
        <f t="shared" si="0"/>
        <v>1340</v>
      </c>
      <c r="I39" s="17">
        <v>35</v>
      </c>
    </row>
    <row r="40" spans="1:9" x14ac:dyDescent="0.25">
      <c r="A40" s="9">
        <v>36</v>
      </c>
      <c r="B40" s="21" t="s">
        <v>87</v>
      </c>
      <c r="C40" s="21" t="s">
        <v>88</v>
      </c>
      <c r="D40" s="22">
        <v>43000</v>
      </c>
      <c r="E40" s="23" t="s">
        <v>17</v>
      </c>
      <c r="F40" s="24">
        <v>72</v>
      </c>
      <c r="G40" s="24">
        <v>430</v>
      </c>
      <c r="H40" s="24">
        <f t="shared" si="0"/>
        <v>860</v>
      </c>
      <c r="I40" s="21">
        <v>35</v>
      </c>
    </row>
    <row r="41" spans="1:9" x14ac:dyDescent="0.25">
      <c r="A41" s="16">
        <v>37</v>
      </c>
      <c r="B41" s="17" t="s">
        <v>89</v>
      </c>
      <c r="C41" s="17" t="s">
        <v>90</v>
      </c>
      <c r="D41" s="18">
        <v>100000</v>
      </c>
      <c r="E41" s="19" t="s">
        <v>17</v>
      </c>
      <c r="F41" s="20">
        <v>167</v>
      </c>
      <c r="G41" s="20">
        <v>1000</v>
      </c>
      <c r="H41" s="20">
        <f t="shared" si="0"/>
        <v>2000</v>
      </c>
      <c r="I41" s="17">
        <v>35</v>
      </c>
    </row>
    <row r="42" spans="1:9" x14ac:dyDescent="0.25">
      <c r="A42" s="9">
        <v>38</v>
      </c>
      <c r="B42" s="21" t="s">
        <v>91</v>
      </c>
      <c r="C42" s="21" t="s">
        <v>92</v>
      </c>
      <c r="D42" s="22">
        <v>82000</v>
      </c>
      <c r="E42" s="23" t="s">
        <v>17</v>
      </c>
      <c r="F42" s="24">
        <v>137</v>
      </c>
      <c r="G42" s="24">
        <v>820</v>
      </c>
      <c r="H42" s="24">
        <f t="shared" si="0"/>
        <v>1640</v>
      </c>
      <c r="I42" s="21">
        <v>35</v>
      </c>
    </row>
    <row r="43" spans="1:9" x14ac:dyDescent="0.25">
      <c r="A43" s="16">
        <v>39</v>
      </c>
      <c r="B43" s="17" t="s">
        <v>93</v>
      </c>
      <c r="C43" s="17" t="s">
        <v>94</v>
      </c>
      <c r="D43" s="18">
        <v>62000</v>
      </c>
      <c r="E43" s="19" t="s">
        <v>32</v>
      </c>
      <c r="F43" s="20">
        <v>73</v>
      </c>
      <c r="G43" s="20">
        <v>436</v>
      </c>
      <c r="H43" s="20">
        <f t="shared" si="0"/>
        <v>872</v>
      </c>
      <c r="I43" s="17">
        <v>20</v>
      </c>
    </row>
    <row r="44" spans="1:9" x14ac:dyDescent="0.25">
      <c r="A44" s="9">
        <v>40</v>
      </c>
      <c r="B44" s="21" t="s">
        <v>95</v>
      </c>
      <c r="C44" s="21" t="s">
        <v>96</v>
      </c>
      <c r="D44" s="22">
        <v>29000</v>
      </c>
      <c r="E44" s="23" t="s">
        <v>32</v>
      </c>
      <c r="F44" s="24">
        <v>22</v>
      </c>
      <c r="G44" s="24">
        <v>133</v>
      </c>
      <c r="H44" s="24">
        <f t="shared" si="0"/>
        <v>266</v>
      </c>
      <c r="I44" s="21">
        <v>5</v>
      </c>
    </row>
    <row r="45" spans="1:9" x14ac:dyDescent="0.25">
      <c r="A45" s="16">
        <v>41</v>
      </c>
      <c r="B45" s="17" t="s">
        <v>97</v>
      </c>
      <c r="C45" s="17" t="s">
        <v>98</v>
      </c>
      <c r="D45" s="18">
        <v>40000</v>
      </c>
      <c r="E45" s="19" t="s">
        <v>32</v>
      </c>
      <c r="F45" s="20">
        <v>28</v>
      </c>
      <c r="G45" s="20">
        <v>169</v>
      </c>
      <c r="H45" s="20">
        <f t="shared" si="0"/>
        <v>338</v>
      </c>
      <c r="I45" s="17">
        <v>10</v>
      </c>
    </row>
    <row r="46" spans="1:9" x14ac:dyDescent="0.25">
      <c r="A46" s="9">
        <v>42</v>
      </c>
      <c r="B46" s="21" t="s">
        <v>99</v>
      </c>
      <c r="C46" s="21" t="s">
        <v>100</v>
      </c>
      <c r="D46" s="22">
        <v>59000</v>
      </c>
      <c r="E46" s="23" t="s">
        <v>17</v>
      </c>
      <c r="F46" s="24">
        <v>82</v>
      </c>
      <c r="G46" s="24">
        <v>491</v>
      </c>
      <c r="H46" s="24">
        <f t="shared" si="0"/>
        <v>982</v>
      </c>
      <c r="I46" s="21">
        <v>15</v>
      </c>
    </row>
    <row r="47" spans="1:9" x14ac:dyDescent="0.25">
      <c r="A47" s="16">
        <v>43</v>
      </c>
      <c r="B47" s="17" t="s">
        <v>101</v>
      </c>
      <c r="C47" s="17" t="s">
        <v>102</v>
      </c>
      <c r="D47" s="18">
        <v>84000</v>
      </c>
      <c r="E47" s="19" t="s">
        <v>32</v>
      </c>
      <c r="F47" s="20">
        <v>128</v>
      </c>
      <c r="G47" s="20">
        <v>769</v>
      </c>
      <c r="H47" s="20">
        <f t="shared" si="0"/>
        <v>1538</v>
      </c>
      <c r="I47" s="17">
        <v>20</v>
      </c>
    </row>
    <row r="48" spans="1:9" x14ac:dyDescent="0.25">
      <c r="A48" s="9">
        <v>44</v>
      </c>
      <c r="B48" s="21" t="s">
        <v>103</v>
      </c>
      <c r="C48" s="21" t="s">
        <v>104</v>
      </c>
      <c r="D48" s="22">
        <v>33000</v>
      </c>
      <c r="E48" s="23" t="s">
        <v>32</v>
      </c>
      <c r="F48" s="24">
        <v>41</v>
      </c>
      <c r="G48" s="24">
        <v>247</v>
      </c>
      <c r="H48" s="24">
        <f t="shared" si="0"/>
        <v>494</v>
      </c>
      <c r="I48" s="21">
        <v>9</v>
      </c>
    </row>
    <row r="49" spans="1:9" x14ac:dyDescent="0.25">
      <c r="A49" s="16">
        <v>45</v>
      </c>
      <c r="B49" s="17" t="s">
        <v>105</v>
      </c>
      <c r="C49" s="17" t="s">
        <v>106</v>
      </c>
      <c r="D49" s="18">
        <v>36000</v>
      </c>
      <c r="E49" s="19" t="s">
        <v>32</v>
      </c>
      <c r="F49" s="20">
        <v>28</v>
      </c>
      <c r="G49" s="20">
        <v>169</v>
      </c>
      <c r="H49" s="20">
        <f t="shared" si="0"/>
        <v>338</v>
      </c>
      <c r="I49" s="17">
        <v>14</v>
      </c>
    </row>
    <row r="50" spans="1:9" x14ac:dyDescent="0.25">
      <c r="A50" s="9">
        <v>46</v>
      </c>
      <c r="B50" s="21" t="s">
        <v>107</v>
      </c>
      <c r="C50" s="21" t="s">
        <v>108</v>
      </c>
      <c r="D50" s="22">
        <v>90000</v>
      </c>
      <c r="E50" s="23" t="s">
        <v>32</v>
      </c>
      <c r="F50" s="24">
        <v>135</v>
      </c>
      <c r="G50" s="24">
        <v>809</v>
      </c>
      <c r="H50" s="24">
        <f t="shared" si="0"/>
        <v>1618</v>
      </c>
      <c r="I50" s="21">
        <v>66</v>
      </c>
    </row>
    <row r="51" spans="1:9" x14ac:dyDescent="0.25">
      <c r="A51" s="16">
        <v>47</v>
      </c>
      <c r="B51" s="17" t="s">
        <v>109</v>
      </c>
      <c r="C51" s="17" t="s">
        <v>110</v>
      </c>
      <c r="D51" s="18">
        <v>58000</v>
      </c>
      <c r="E51" s="19" t="s">
        <v>17</v>
      </c>
      <c r="F51" s="20">
        <v>39</v>
      </c>
      <c r="G51" s="20">
        <v>232</v>
      </c>
      <c r="H51" s="20">
        <f t="shared" si="0"/>
        <v>464</v>
      </c>
      <c r="I51" s="17">
        <v>21</v>
      </c>
    </row>
    <row r="52" spans="1:9" x14ac:dyDescent="0.25">
      <c r="A52" s="9">
        <v>48</v>
      </c>
      <c r="B52" s="21" t="s">
        <v>111</v>
      </c>
      <c r="C52" s="21" t="s">
        <v>112</v>
      </c>
      <c r="D52" s="22">
        <v>45000</v>
      </c>
      <c r="E52" s="23" t="s">
        <v>17</v>
      </c>
      <c r="F52" s="24">
        <v>46</v>
      </c>
      <c r="G52" s="24">
        <v>275</v>
      </c>
      <c r="H52" s="24">
        <f t="shared" si="0"/>
        <v>550</v>
      </c>
      <c r="I52" s="21">
        <v>10</v>
      </c>
    </row>
    <row r="53" spans="1:9" x14ac:dyDescent="0.25">
      <c r="A53" s="16">
        <v>49</v>
      </c>
      <c r="B53" s="17" t="s">
        <v>113</v>
      </c>
      <c r="C53" s="17" t="s">
        <v>114</v>
      </c>
      <c r="D53" s="18">
        <v>80000</v>
      </c>
      <c r="E53" s="19" t="s">
        <v>32</v>
      </c>
      <c r="F53" s="20">
        <v>122</v>
      </c>
      <c r="G53" s="20">
        <v>730</v>
      </c>
      <c r="H53" s="20">
        <f t="shared" si="0"/>
        <v>1460</v>
      </c>
      <c r="I53" s="17">
        <v>23</v>
      </c>
    </row>
    <row r="54" spans="1:9" x14ac:dyDescent="0.25">
      <c r="A54" s="9">
        <v>50</v>
      </c>
      <c r="B54" s="21" t="s">
        <v>115</v>
      </c>
      <c r="C54" s="21" t="s">
        <v>116</v>
      </c>
      <c r="D54" s="22">
        <v>24000</v>
      </c>
      <c r="E54" s="23" t="s">
        <v>32</v>
      </c>
      <c r="F54" s="24">
        <v>20</v>
      </c>
      <c r="G54" s="24">
        <v>118</v>
      </c>
      <c r="H54" s="24">
        <f t="shared" si="0"/>
        <v>236</v>
      </c>
      <c r="I54" s="21">
        <v>8</v>
      </c>
    </row>
    <row r="55" spans="1:9" x14ac:dyDescent="0.25">
      <c r="A55" s="16">
        <v>51</v>
      </c>
      <c r="B55" s="17" t="s">
        <v>117</v>
      </c>
      <c r="C55" s="17" t="s">
        <v>118</v>
      </c>
      <c r="D55" s="18">
        <v>30000</v>
      </c>
      <c r="E55" s="19" t="s">
        <v>32</v>
      </c>
      <c r="F55" s="20">
        <v>35</v>
      </c>
      <c r="G55" s="20">
        <v>208</v>
      </c>
      <c r="H55" s="20">
        <f t="shared" si="0"/>
        <v>416</v>
      </c>
      <c r="I55" s="17">
        <v>10</v>
      </c>
    </row>
    <row r="56" spans="1:9" x14ac:dyDescent="0.25">
      <c r="A56" s="9">
        <v>52</v>
      </c>
      <c r="B56" s="21" t="s">
        <v>119</v>
      </c>
      <c r="C56" s="21" t="s">
        <v>120</v>
      </c>
      <c r="D56" s="22">
        <v>23000</v>
      </c>
      <c r="E56" s="23" t="s">
        <v>32</v>
      </c>
      <c r="F56" s="24">
        <v>16</v>
      </c>
      <c r="G56" s="24">
        <v>98</v>
      </c>
      <c r="H56" s="24">
        <f t="shared" si="0"/>
        <v>196</v>
      </c>
      <c r="I56" s="21">
        <v>4</v>
      </c>
    </row>
    <row r="57" spans="1:9" x14ac:dyDescent="0.25">
      <c r="A57" s="16">
        <v>53</v>
      </c>
      <c r="B57" s="17" t="s">
        <v>121</v>
      </c>
      <c r="C57" s="17" t="s">
        <v>122</v>
      </c>
      <c r="D57" s="18">
        <v>44000</v>
      </c>
      <c r="E57" s="19" t="s">
        <v>17</v>
      </c>
      <c r="F57" s="20">
        <v>36</v>
      </c>
      <c r="G57" s="20">
        <v>216</v>
      </c>
      <c r="H57" s="20">
        <f t="shared" si="0"/>
        <v>432</v>
      </c>
      <c r="I57" s="17">
        <v>10</v>
      </c>
    </row>
    <row r="58" spans="1:9" x14ac:dyDescent="0.25">
      <c r="A58" s="9">
        <v>54</v>
      </c>
      <c r="B58" s="21" t="s">
        <v>123</v>
      </c>
      <c r="C58" s="21" t="s">
        <v>124</v>
      </c>
      <c r="D58" s="22">
        <v>18500</v>
      </c>
      <c r="E58" s="23" t="s">
        <v>17</v>
      </c>
      <c r="F58" s="24">
        <v>17</v>
      </c>
      <c r="G58" s="24">
        <v>102</v>
      </c>
      <c r="H58" s="24">
        <f t="shared" si="0"/>
        <v>204</v>
      </c>
      <c r="I58" s="21">
        <v>8</v>
      </c>
    </row>
    <row r="59" spans="1:9" x14ac:dyDescent="0.25">
      <c r="A59" s="16">
        <v>55</v>
      </c>
      <c r="B59" s="17" t="s">
        <v>125</v>
      </c>
      <c r="C59" s="17" t="s">
        <v>126</v>
      </c>
      <c r="D59" s="18">
        <v>46000</v>
      </c>
      <c r="E59" s="19" t="s">
        <v>32</v>
      </c>
      <c r="F59" s="20">
        <v>61</v>
      </c>
      <c r="G59" s="20">
        <v>365</v>
      </c>
      <c r="H59" s="20">
        <f t="shared" si="0"/>
        <v>730</v>
      </c>
      <c r="I59" s="17">
        <v>16</v>
      </c>
    </row>
    <row r="60" spans="1:9" x14ac:dyDescent="0.25">
      <c r="A60" s="25" t="s">
        <v>140</v>
      </c>
      <c r="B60" s="26"/>
      <c r="C60" s="26"/>
      <c r="D60" s="27">
        <f>SUM(D5:D59)</f>
        <v>2801500</v>
      </c>
      <c r="E60" s="28"/>
      <c r="F60" s="29">
        <f>SUM(F5:F59)</f>
        <v>3503</v>
      </c>
      <c r="G60" s="29">
        <f>SUM(G5:G59)</f>
        <v>21001</v>
      </c>
      <c r="H60" s="29">
        <f>SUM(H5:H59)</f>
        <v>42002</v>
      </c>
      <c r="I60" s="26">
        <f>SUM(I5:I59)</f>
        <v>1082</v>
      </c>
    </row>
    <row r="61" spans="1:9" ht="16.5" x14ac:dyDescent="0.25">
      <c r="A61" s="8" t="s">
        <v>141</v>
      </c>
      <c r="G61" s="30">
        <f>4*G60</f>
        <v>84004</v>
      </c>
      <c r="H61" s="30">
        <f>H60*4</f>
        <v>168008</v>
      </c>
    </row>
    <row r="62" spans="1:9" x14ac:dyDescent="0.25">
      <c r="A62"/>
      <c r="F62" s="30">
        <v>1005</v>
      </c>
      <c r="G62" s="30">
        <f>F62*G61</f>
        <v>84424020</v>
      </c>
      <c r="H62" s="30">
        <f>F62*H61</f>
        <v>168848040</v>
      </c>
    </row>
  </sheetData>
  <sheetProtection algorithmName="SHA-512" hashValue="HpxxpuafXLMTEX/N3FIC31/p0rGPJatZS6Qsq5olucVh2NRc/QPbHey7TBMKC+ID9kgcRmB7zsD9Nj9WFZf44g==" saltValue="wioNxd1pg4QojuEXuoJG6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EA60512ED6DDE41A60E57B8F4B4C846" ma:contentTypeVersion="10" ma:contentTypeDescription="Opret et nyt dokument." ma:contentTypeScope="" ma:versionID="96c0556b0cbfa27839e8d1135e2b5eed">
  <xsd:schema xmlns:xsd="http://www.w3.org/2001/XMLSchema" xmlns:xs="http://www.w3.org/2001/XMLSchema" xmlns:p="http://schemas.microsoft.com/office/2006/metadata/properties" xmlns:ns1="http://schemas.microsoft.com/sharepoint/v3" xmlns:ns2="a845764b-f903-4397-8c48-009c1016805e" xmlns:ns3="http://schemas.microsoft.com/sharepoint/v3/fields" xmlns:ns4="13feb44e-e20a-4afb-95ef-51e7c0454e5b" targetNamespace="http://schemas.microsoft.com/office/2006/metadata/properties" ma:root="true" ma:fieldsID="9cc284926738205f38079a403032066d" ns1:_="" ns2:_="" ns3:_="" ns4:_="">
    <xsd:import namespace="http://schemas.microsoft.com/sharepoint/v3"/>
    <xsd:import namespace="a845764b-f903-4397-8c48-009c1016805e"/>
    <xsd:import namespace="http://schemas.microsoft.com/sharepoint/v3/fields"/>
    <xsd:import namespace="13feb44e-e20a-4afb-95ef-51e7c0454e5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amtykkenummer" minOccurs="0"/>
                <xsd:element ref="ns2:Samtykkenummer_x0020__x0028_EKSTRA_x0020_FELT_x0029_" minOccurs="0"/>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2"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gfe03cefe5bf4e6dba229fd7d6f6a99c" ma:index="14"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5"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7"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19"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amtykkenummer" ma:index="22"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23"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0"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feb44e-e20a-4afb-95ef-51e7c0454e5b" elementFormDefault="qualified">
    <xsd:import namespace="http://schemas.microsoft.com/office/2006/documentManagement/types"/>
    <xsd:import namespace="http://schemas.microsoft.com/office/infopath/2007/PartnerControls"/>
    <xsd:element name="RightsOfUse2" ma:index="21"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amtykkenummer xmlns="a845764b-f903-4397-8c48-009c1016805e" xsi:nil="true"/>
    <dd386d2074254fe98dbdc7b398d39e1d xmlns="a845764b-f903-4397-8c48-009c1016805e">
      <Terms xmlns="http://schemas.microsoft.com/office/infopath/2007/PartnerControls"/>
    </dd386d2074254fe98dbdc7b398d39e1d>
    <RightsOfUse2 xmlns="13feb44e-e20a-4afb-95ef-51e7c0454e5b">Fri afbenyttelse</RightsOfUse2>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PublishingStartDate xmlns="http://schemas.microsoft.com/sharepoint/v3" xsi:nil="true"/>
    <Yderligere_x0020_information xmlns="a845764b-f903-4397-8c48-009c1016805e" xsi:nil="true"/>
    <TaxCatchAll xmlns="a845764b-f903-4397-8c48-009c1016805e"/>
    <l8452ac6c6bb4fd595ba6432097935d3 xmlns="a845764b-f903-4397-8c48-009c1016805e">
      <Terms xmlns="http://schemas.microsoft.com/office/infopath/2007/PartnerControls"/>
    </l8452ac6c6bb4fd595ba6432097935d3>
    <wic_System_Copyright xmlns="http://schemas.microsoft.com/sharepoint/v3/fields" xsi:nil="true"/>
    <Samtykkenummer_x0020__x0028_EKSTRA_x0020_FELT_x0029_ xmlns="a845764b-f903-4397-8c48-009c1016805e" xsi:nil="true"/>
    <_dlc_DocId xmlns="a845764b-f903-4397-8c48-009c1016805e">HREGIONH-1405252206-11</_dlc_DocId>
    <_dlc_DocIdUrl xmlns="a845764b-f903-4397-8c48-009c1016805e">
      <Url>https://www.regionh.dk/til-fagfolk/Om-Region-H/Indkøb-og-udbud/udbud/_layouts/15/DocIdRedir.aspx?ID=HREGIONH-1405252206-11</Url>
      <Description>HREGIONH-1405252206-11</Description>
    </_dlc_DocIdUrl>
  </documentManagement>
</p:properties>
</file>

<file path=customXml/itemProps1.xml><?xml version="1.0" encoding="utf-8"?>
<ds:datastoreItem xmlns:ds="http://schemas.openxmlformats.org/officeDocument/2006/customXml" ds:itemID="{873639B1-71F9-4A48-8095-7C17247FBFD8}"/>
</file>

<file path=customXml/itemProps2.xml><?xml version="1.0" encoding="utf-8"?>
<ds:datastoreItem xmlns:ds="http://schemas.openxmlformats.org/officeDocument/2006/customXml" ds:itemID="{2A7866E3-D19C-428F-8299-F9941F029A26}"/>
</file>

<file path=customXml/itemProps3.xml><?xml version="1.0" encoding="utf-8"?>
<ds:datastoreItem xmlns:ds="http://schemas.openxmlformats.org/officeDocument/2006/customXml" ds:itemID="{AC4C8D4A-6876-4753-BF0F-4D26C74BC1AE}"/>
</file>

<file path=customXml/itemProps4.xml><?xml version="1.0" encoding="utf-8"?>
<ds:datastoreItem xmlns:ds="http://schemas.openxmlformats.org/officeDocument/2006/customXml" ds:itemID="{CFFC092A-2E91-452E-AE40-BA901D4DAE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Tilbudsblanket</vt:lpstr>
      <vt:lpstr>Delaftaler (skrivebeskyt)</vt:lpstr>
    </vt:vector>
  </TitlesOfParts>
  <Company>Region Hovedstaden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Kristian Holck</dc:creator>
  <cp:lastModifiedBy>Anders Kristian Holck</cp:lastModifiedBy>
  <dcterms:created xsi:type="dcterms:W3CDTF">2026-05-13T06:56:21Z</dcterms:created>
  <dcterms:modified xsi:type="dcterms:W3CDTF">2026-06-19T11:25:51Z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0x0101003EA60512ED6DDE41A60E57B8F4B4C846</vt:lpwstr>
  </property>
  <property fmtid="{D5CDD505-2E9C-101B-9397-08002B2CF9AE}" pid="3" name="_dlc_DocIdItemGuid">
    <vt:lpwstr>5431da7b-73a6-4636-afe6-89001944aa39</vt:lpwstr>
  </property>
</Properties>
</file>